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1_FileName" hidden="1">[1]XLR_NoRangeSheet!$E$6</definedName>
    <definedName name="S1_FName1" hidden="1">[1]XLR_NoRangeSheet!$G$6</definedName>
    <definedName name="S1_FName10" hidden="1">[1]XLR_NoRangeSheet!$P$6</definedName>
    <definedName name="S1_FName11" hidden="1">[1]XLR_NoRangeSheet!$Q$6</definedName>
    <definedName name="S1_FName12" hidden="1">[1]XLR_NoRangeSheet!$R$6</definedName>
    <definedName name="S1_FName15" hidden="1">[1]XLR_NoRangeSheet!$U$6</definedName>
    <definedName name="S1_FName18" hidden="1">[1]XLR_NoRangeSheet!$X$6</definedName>
    <definedName name="S1_FName2" hidden="1">[1]XLR_NoRangeSheet!$H$6</definedName>
    <definedName name="S1_FName3" hidden="1">[1]XLR_NoRangeSheet!$I$6</definedName>
    <definedName name="S1_FName4" hidden="1">[1]XLR_NoRangeSheet!$J$6</definedName>
    <definedName name="S1_FName5" hidden="1">[1]XLR_NoRangeSheet!$K$6</definedName>
    <definedName name="S1_FName6" hidden="1">[1]XLR_NoRangeSheet!$L$6</definedName>
    <definedName name="S1_MinBall" hidden="1">[1]XLR_NoRangeSheet!$F$6</definedName>
    <definedName name="S1_SubjectCode" hidden="1">[1]XLR_NoRangeSheet!$D$6</definedName>
    <definedName name="S1_Title" hidden="1">[1]XLR_NoRangeSheet!$C$6</definedName>
  </definedNames>
  <calcPr calcId="145621"/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M4" i="1"/>
  <c r="B3" i="1"/>
  <c r="B2" i="1"/>
  <c r="B1" i="1"/>
</calcChain>
</file>

<file path=xl/sharedStrings.xml><?xml version="1.0" encoding="utf-8"?>
<sst xmlns="http://schemas.openxmlformats.org/spreadsheetml/2006/main" count="44" uniqueCount="39">
  <si>
    <t>Минимальное количество баллов, установленное Рособрнадзором</t>
  </si>
  <si>
    <t>№</t>
  </si>
  <si>
    <t>230012</t>
  </si>
  <si>
    <t>Земкина</t>
  </si>
  <si>
    <t>Юлия</t>
  </si>
  <si>
    <t>Петровна</t>
  </si>
  <si>
    <t>-++-+-+-+--++--------++-+--+</t>
  </si>
  <si>
    <t>132---++-+---++-</t>
  </si>
  <si>
    <t>1(2)2(2)1(2)0(3)0(3)0(3)0(3)0(2)</t>
  </si>
  <si>
    <t>230004</t>
  </si>
  <si>
    <t>Киселева</t>
  </si>
  <si>
    <t>Татьяна</t>
  </si>
  <si>
    <t>Сергеевна</t>
  </si>
  <si>
    <t>+---+++----+++++-++-+-------</t>
  </si>
  <si>
    <t>354-++--+-+--+-+</t>
  </si>
  <si>
    <t>1(2)2(2)1(2)2(3)2(3)2(3)1(3)1(2)</t>
  </si>
  <si>
    <t>Лисина</t>
  </si>
  <si>
    <t>Анастасия</t>
  </si>
  <si>
    <t>Юрьевна</t>
  </si>
  <si>
    <t>++++++--+-+++++++-++++++++++</t>
  </si>
  <si>
    <t>676+++-+++++++++</t>
  </si>
  <si>
    <t>2(2)2(2)2(2)3(3)3(3)3(3)2(3)2(2)</t>
  </si>
  <si>
    <t>Логинова</t>
  </si>
  <si>
    <t>Ксения</t>
  </si>
  <si>
    <t>Александровна</t>
  </si>
  <si>
    <t>+++-+------++-+--+++-+-++-++</t>
  </si>
  <si>
    <t>052------++-----</t>
  </si>
  <si>
    <t>1(2)1(2)1(2)0(3)0(3)0(3)0(3)0(2)</t>
  </si>
  <si>
    <t>Соловьёва</t>
  </si>
  <si>
    <t>Кристина</t>
  </si>
  <si>
    <t>Николаевна</t>
  </si>
  <si>
    <t>-++-++-+----+-++-----+++++-+</t>
  </si>
  <si>
    <t>270-+-----++---+</t>
  </si>
  <si>
    <t>2(2)2(2)1(2)0(3)0(3)0(3)0(3)0(2)</t>
  </si>
  <si>
    <t>230001</t>
  </si>
  <si>
    <t>Юдина</t>
  </si>
  <si>
    <t>Алина</t>
  </si>
  <si>
    <t>-++-+------++++++++++-+-+++-</t>
  </si>
  <si>
    <t>275-++++-+++-+++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</si>
</sst>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3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5;&#1075;&#1083;&#1080;&#1081;&#1089;&#1082;&#1080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C6" t="str">
            <v>Протокол проверки результатов Единого государственного экзамена</v>
          </cell>
          <cell r="D6" t="str">
            <v>Все предметы</v>
          </cell>
          <cell r="E6" t="str">
            <v>58-Пензенская область</v>
          </cell>
          <cell r="F6" t="str">
            <v>20</v>
          </cell>
          <cell r="G6" t="str">
            <v>Предмет</v>
          </cell>
          <cell r="H6" t="str">
            <v>Код ППЭ</v>
          </cell>
          <cell r="I6" t="str">
            <v>Код ОУ</v>
          </cell>
          <cell r="J6" t="str">
            <v>Фамилия</v>
          </cell>
          <cell r="K6" t="str">
            <v>Имя</v>
          </cell>
          <cell r="L6" t="str">
            <v>Отчество</v>
          </cell>
          <cell r="P6" t="str">
            <v>Задания типа А</v>
          </cell>
          <cell r="Q6" t="str">
            <v>Задания типа В</v>
          </cell>
          <cell r="R6" t="str">
            <v>Задания типа C</v>
          </cell>
          <cell r="U6" t="str">
            <v>Балл</v>
          </cell>
          <cell r="X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E14" sqref="E14"/>
    </sheetView>
  </sheetViews>
  <sheetFormatPr defaultRowHeight="15" x14ac:dyDescent="0.25"/>
  <cols>
    <col min="6" max="6" width="12.140625" customWidth="1"/>
    <col min="7" max="7" width="11.5703125" customWidth="1"/>
    <col min="8" max="8" width="17.7109375" customWidth="1"/>
    <col min="9" max="9" width="29" customWidth="1"/>
    <col min="10" max="10" width="17.42578125" customWidth="1"/>
    <col min="11" max="11" width="30" customWidth="1"/>
    <col min="12" max="12" width="11.140625" customWidth="1"/>
  </cols>
  <sheetData>
    <row r="1" spans="1:13" ht="16.5" x14ac:dyDescent="0.25">
      <c r="A1" s="1"/>
      <c r="B1" s="2" t="str">
        <f>S1_Title</f>
        <v>Протокол проверки результатов Единого государственного экзамена</v>
      </c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3" ht="16.5" x14ac:dyDescent="0.25">
      <c r="A2" s="1"/>
      <c r="B2" s="2" t="str">
        <f>S1_FileName</f>
        <v>58-Пензенская область</v>
      </c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3" ht="16.5" x14ac:dyDescent="0.25">
      <c r="A3" s="1"/>
      <c r="B3" s="2" t="str">
        <f>S1_SubjectCode</f>
        <v>Все предметы</v>
      </c>
      <c r="C3" s="2"/>
      <c r="D3" s="2"/>
      <c r="E3" s="2"/>
      <c r="F3" s="2"/>
      <c r="G3" s="2"/>
      <c r="H3" s="2"/>
      <c r="I3" s="2"/>
      <c r="J3" s="2"/>
      <c r="K3" s="2"/>
      <c r="L3" s="3"/>
      <c r="M3" s="1"/>
    </row>
    <row r="4" spans="1:13" ht="17.25" thickBot="1" x14ac:dyDescent="0.3">
      <c r="A4" s="1"/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6"/>
      <c r="M4" s="7" t="str">
        <f>S1_MinBall</f>
        <v>20</v>
      </c>
    </row>
    <row r="5" spans="1:13" ht="30" x14ac:dyDescent="0.25">
      <c r="B5" s="8" t="s">
        <v>1</v>
      </c>
      <c r="C5" s="9" t="str">
        <f>S1_FName1</f>
        <v>Предмет</v>
      </c>
      <c r="D5" s="9" t="str">
        <f>S1_FName2</f>
        <v>Код ППЭ</v>
      </c>
      <c r="E5" s="9" t="str">
        <f>S1_FName3</f>
        <v>Код ОУ</v>
      </c>
      <c r="F5" s="9" t="str">
        <f>S1_FName4</f>
        <v>Фамилия</v>
      </c>
      <c r="G5" s="9" t="str">
        <f>S1_FName5</f>
        <v>Имя</v>
      </c>
      <c r="H5" s="9" t="str">
        <f>S1_FName6</f>
        <v>Отчество</v>
      </c>
      <c r="I5" s="9" t="str">
        <f>S1_FName10</f>
        <v>Задания типа А</v>
      </c>
      <c r="J5" s="9" t="str">
        <f>S1_FName11</f>
        <v>Задания типа В</v>
      </c>
      <c r="K5" s="9" t="str">
        <f>S1_FName12</f>
        <v>Задания типа C</v>
      </c>
      <c r="L5" s="10" t="str">
        <f>S1_FName18</f>
        <v>Первичный балл</v>
      </c>
      <c r="M5" s="11" t="str">
        <f>S1_FName15</f>
        <v>Балл</v>
      </c>
    </row>
    <row r="6" spans="1:13" x14ac:dyDescent="0.25">
      <c r="A6" s="12"/>
      <c r="B6" s="13">
        <v>99</v>
      </c>
      <c r="C6" s="14">
        <v>9</v>
      </c>
      <c r="D6" s="14">
        <v>2302</v>
      </c>
      <c r="E6" s="14" t="s">
        <v>2</v>
      </c>
      <c r="F6" s="15" t="s">
        <v>3</v>
      </c>
      <c r="G6" s="15" t="s">
        <v>4</v>
      </c>
      <c r="H6" s="15" t="s">
        <v>5</v>
      </c>
      <c r="I6" s="15" t="s">
        <v>6</v>
      </c>
      <c r="J6" s="15" t="s">
        <v>7</v>
      </c>
      <c r="K6" s="15" t="s">
        <v>8</v>
      </c>
      <c r="L6" s="16">
        <v>26</v>
      </c>
      <c r="M6" s="17">
        <v>33</v>
      </c>
    </row>
    <row r="7" spans="1:13" x14ac:dyDescent="0.25">
      <c r="A7" s="12"/>
      <c r="B7" s="13">
        <v>116</v>
      </c>
      <c r="C7" s="14">
        <v>9</v>
      </c>
      <c r="D7" s="14">
        <v>2302</v>
      </c>
      <c r="E7" s="14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  <c r="K7" s="15" t="s">
        <v>15</v>
      </c>
      <c r="L7" s="16">
        <v>42</v>
      </c>
      <c r="M7" s="17">
        <v>53</v>
      </c>
    </row>
    <row r="8" spans="1:13" x14ac:dyDescent="0.25">
      <c r="A8" s="12"/>
      <c r="B8" s="13">
        <v>145</v>
      </c>
      <c r="C8" s="14">
        <v>9</v>
      </c>
      <c r="D8" s="14">
        <v>2302</v>
      </c>
      <c r="E8" s="14" t="s">
        <v>9</v>
      </c>
      <c r="F8" s="15" t="s">
        <v>16</v>
      </c>
      <c r="G8" s="15" t="s">
        <v>17</v>
      </c>
      <c r="H8" s="15" t="s">
        <v>18</v>
      </c>
      <c r="I8" s="15" t="s">
        <v>19</v>
      </c>
      <c r="J8" s="15" t="s">
        <v>20</v>
      </c>
      <c r="K8" s="15" t="s">
        <v>21</v>
      </c>
      <c r="L8" s="16">
        <v>74</v>
      </c>
      <c r="M8" s="17">
        <v>93</v>
      </c>
    </row>
    <row r="9" spans="1:13" x14ac:dyDescent="0.25">
      <c r="A9" s="12"/>
      <c r="B9" s="13">
        <v>149</v>
      </c>
      <c r="C9" s="14">
        <v>9</v>
      </c>
      <c r="D9" s="14">
        <v>2302</v>
      </c>
      <c r="E9" s="14" t="s">
        <v>9</v>
      </c>
      <c r="F9" s="15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6">
        <v>27</v>
      </c>
      <c r="M9" s="17">
        <v>34</v>
      </c>
    </row>
    <row r="10" spans="1:13" x14ac:dyDescent="0.25">
      <c r="A10" s="12"/>
      <c r="B10" s="13">
        <v>229</v>
      </c>
      <c r="C10" s="14">
        <v>9</v>
      </c>
      <c r="D10" s="14">
        <v>2302</v>
      </c>
      <c r="E10" s="14" t="s">
        <v>9</v>
      </c>
      <c r="F10" s="15" t="s">
        <v>28</v>
      </c>
      <c r="G10" s="15" t="s">
        <v>29</v>
      </c>
      <c r="H10" s="15" t="s">
        <v>30</v>
      </c>
      <c r="I10" s="15" t="s">
        <v>31</v>
      </c>
      <c r="J10" s="15" t="s">
        <v>32</v>
      </c>
      <c r="K10" s="15" t="s">
        <v>33</v>
      </c>
      <c r="L10" s="16">
        <v>32</v>
      </c>
      <c r="M10" s="17">
        <v>40</v>
      </c>
    </row>
    <row r="11" spans="1:13" x14ac:dyDescent="0.25">
      <c r="A11" s="12"/>
      <c r="B11" s="13">
        <v>279</v>
      </c>
      <c r="C11" s="14">
        <v>9</v>
      </c>
      <c r="D11" s="14">
        <v>2302</v>
      </c>
      <c r="E11" s="14" t="s">
        <v>34</v>
      </c>
      <c r="F11" s="15" t="s">
        <v>35</v>
      </c>
      <c r="G11" s="15" t="s">
        <v>36</v>
      </c>
      <c r="H11" s="15" t="s">
        <v>24</v>
      </c>
      <c r="I11" s="15" t="s">
        <v>37</v>
      </c>
      <c r="J11" s="15" t="s">
        <v>38</v>
      </c>
      <c r="K11" s="15" t="s">
        <v>33</v>
      </c>
      <c r="L11" s="16">
        <v>46</v>
      </c>
      <c r="M11" s="17">
        <v>58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Управление образования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2014-06-16T06:07:32Z</dcterms:created>
  <dcterms:modified xsi:type="dcterms:W3CDTF">2014-06-16T06:09:26Z</dcterms:modified>
</cp:coreProperties>
</file>